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E01F5FB-D272-489F-BF0B-1697D16C075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Кадастр" sheetId="1" r:id="rId1"/>
  </sheets>
  <definedNames>
    <definedName name="_____A999999">#N/A</definedName>
    <definedName name="____A999999">#N/A</definedName>
    <definedName name="___A999999">#N/A</definedName>
    <definedName name="__A999999">#N/A</definedName>
    <definedName name="_08">#N/A</definedName>
    <definedName name="_A999999">#N/A</definedName>
    <definedName name="_k1" localSheetId="0">#REF!</definedName>
    <definedName name="_k1">#REF!</definedName>
    <definedName name="_Per2">#N/A</definedName>
    <definedName name="_Tit1">#N/A</definedName>
    <definedName name="_Tit2">#N/A</definedName>
    <definedName name="_Tit3">#N/A</definedName>
    <definedName name="_Tit4">#N/A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>#N/A</definedName>
    <definedName name="Access_Button" hidden="1">"Kaspl_5_ПЛАН_4_Таблица1"</definedName>
    <definedName name="AccessDatabase" hidden="1">"C:\Documents and Settings\schoolfund1\Рабочий стол\жаха\прогноз доходов 2005 помесяц..mdb"</definedName>
    <definedName name="allll">TRUNC((oy-1)/3+1)</definedName>
    <definedName name="Button_4">"прогноз_доходов_2005_помесяц__уд_вес_помесячный_Таблица"</definedName>
    <definedName name="ch">TRUNC((oy-1)/3+1)</definedName>
    <definedName name="dddddd">TRUNC((oy-1)/3+1)</definedName>
    <definedName name="e">#N/A</definedName>
    <definedName name="FullDate">#N/A</definedName>
    <definedName name="hhh">#N/A</definedName>
    <definedName name="hvv" localSheetId="0">#REF!</definedName>
    <definedName name="hvv">#REF!</definedName>
    <definedName name="I">#N/A</definedName>
    <definedName name="INTINC">#N/A</definedName>
    <definedName name="jhjkfhkj" localSheetId="0">#REF!</definedName>
    <definedName name="jhjkfhkj">#REF!</definedName>
    <definedName name="jjkjkjkjkj">#N/A</definedName>
    <definedName name="L">#N/A</definedName>
    <definedName name="oy">#N/A</definedName>
    <definedName name="Per_Nam">#N/A</definedName>
    <definedName name="Person">#N/A</definedName>
    <definedName name="PMon2">#N/A</definedName>
    <definedName name="PNumMon">#N/A</definedName>
    <definedName name="Prim1">#N/A</definedName>
    <definedName name="Prim2">#N/A</definedName>
    <definedName name="Prim3">#N/A</definedName>
    <definedName name="Prim4">#N/A</definedName>
    <definedName name="ProcDiscount" localSheetId="0">#REF!</definedName>
    <definedName name="ProcDiscount">#REF!</definedName>
    <definedName name="PYear2">#N/A</definedName>
    <definedName name="Rasmot">#N/A</definedName>
    <definedName name="rom">#N/A</definedName>
    <definedName name="S">#N/A</definedName>
    <definedName name="sana">DATE(yil,oy,1)</definedName>
    <definedName name="sdfsdfsd">TRUNC((oy-1)/3+1)</definedName>
    <definedName name="SetBanks">#N/A</definedName>
    <definedName name="SetDay">#N/A</definedName>
    <definedName name="Tablica1Структура_рабочих_мест_по_формам_собственности_и_по_видам_деятельности_созданных">#N/A</definedName>
    <definedName name="ure">#N/A</definedName>
    <definedName name="yil">#N/A</definedName>
    <definedName name="yy">#N/A</definedName>
    <definedName name="Z_86A21AE1_D222_11D6_8098_444553540000_.wvu.Cols" hidden="1">#N/A</definedName>
    <definedName name="а">#N/A</definedName>
    <definedName name="А1" localSheetId="0">#REF!</definedName>
    <definedName name="А1">#REF!</definedName>
    <definedName name="А10">#N/A</definedName>
    <definedName name="а12">#N/A</definedName>
    <definedName name="А17" localSheetId="0">#REF!</definedName>
    <definedName name="А17">#REF!</definedName>
    <definedName name="А9">#N/A</definedName>
    <definedName name="аааа">#N/A</definedName>
    <definedName name="абду">#N/A</definedName>
    <definedName name="ав">#N/A</definedName>
    <definedName name="авлб">#N/A</definedName>
    <definedName name="акциз" localSheetId="0">#REF!</definedName>
    <definedName name="акциз">#REF!</definedName>
    <definedName name="Албина">#N/A</definedName>
    <definedName name="Анд">TRUNC((oy-1)/3+1)</definedName>
    <definedName name="АП" localSheetId="0">#REF!</definedName>
    <definedName name="АП">#REF!</definedName>
    <definedName name="БОГОТТУМАН" localSheetId="0">#REF!</definedName>
    <definedName name="БОГОТТУМАН">#REF!</definedName>
    <definedName name="Бух">TRUNC((oy-1)/3+1)</definedName>
    <definedName name="в">#N/A</definedName>
    <definedName name="В5">#N/A</definedName>
    <definedName name="ва">#N/A</definedName>
    <definedName name="вова">#N/A</definedName>
    <definedName name="гг">#N/A</definedName>
    <definedName name="ггг">#N/A</definedName>
    <definedName name="ГУРЛАНТУМАН" localSheetId="0">#REF!</definedName>
    <definedName name="ГУРЛАНТУМАН">#REF!</definedName>
    <definedName name="д5">#N/A</definedName>
    <definedName name="дИРЕКЦИЯ_ПО_СТР_ВУ_РЕГ.ВОДОПРОВОДОВ" localSheetId="0">#REF!</definedName>
    <definedName name="дИРЕКЦИЯ_ПО_СТР_ВУ_РЕГ.ВОДОПРОВОДОВ">#REF!</definedName>
    <definedName name="длоолл30">#N/A</definedName>
    <definedName name="дтр" localSheetId="0">#REF!</definedName>
    <definedName name="дтр">#REF!</definedName>
    <definedName name="е">#N/A</definedName>
    <definedName name="еее">#N/A</definedName>
    <definedName name="ёёё">#N/A</definedName>
    <definedName name="ж">#N/A</definedName>
    <definedName name="жалаб">#N/A</definedName>
    <definedName name="жиззсвод">#N/A</definedName>
    <definedName name="жура">#N/A</definedName>
    <definedName name="з">#N/A</definedName>
    <definedName name="_xlnm.Print_Titles" localSheetId="0">Кадастр!$3:$4</definedName>
    <definedName name="_xlnm.Print_Titles">#N/A</definedName>
    <definedName name="Запрос1">#N/A</definedName>
    <definedName name="имтим">#N/A</definedName>
    <definedName name="ип">#N/A</definedName>
    <definedName name="ипак">#N/A</definedName>
    <definedName name="й">#N/A</definedName>
    <definedName name="к">#N/A</definedName>
    <definedName name="карз">#N/A</definedName>
    <definedName name="кейс">#N/A</definedName>
    <definedName name="ккк">#N/A</definedName>
    <definedName name="константы">#N/A</definedName>
    <definedName name="коха">#N/A</definedName>
    <definedName name="кре">#N/A</definedName>
    <definedName name="Кўрсаткичлар">#N/A</definedName>
    <definedName name="л">#N/A</definedName>
    <definedName name="Лист_1">#N/A</definedName>
    <definedName name="лист2">#N/A</definedName>
    <definedName name="ЛОЛО" localSheetId="0">#REF!</definedName>
    <definedName name="ЛОЛО">#REF!</definedName>
    <definedName name="Макрос1">#N/A</definedName>
    <definedName name="марка" localSheetId="0">#REF!</definedName>
    <definedName name="марка">#REF!</definedName>
    <definedName name="Массив_обл">#N/A</definedName>
    <definedName name="Массив_СвС">#N/A</definedName>
    <definedName name="МАЪЛУМОТ">#N/A</definedName>
    <definedName name="мз" localSheetId="0">#REF!</definedName>
    <definedName name="мз">#REF!</definedName>
    <definedName name="минг">#N/A</definedName>
    <definedName name="мингча">#N/A</definedName>
    <definedName name="Монетиз">#N/A</definedName>
    <definedName name="н">#N/A</definedName>
    <definedName name="нар26" hidden="1">#N/A</definedName>
    <definedName name="нац">#N/A</definedName>
    <definedName name="нбу">#N/A</definedName>
    <definedName name="неукв">#N/A</definedName>
    <definedName name="нилуфар">#N/A</definedName>
    <definedName name="ннн">#N/A</definedName>
    <definedName name="нояб" localSheetId="0">#REF!</definedName>
    <definedName name="нояб">#REF!</definedName>
    <definedName name="нук">TRUNC((oy-1)/3+1)</definedName>
    <definedName name="_xlnm.Print_Area" localSheetId="0">Кадастр!$A$1:$H$23</definedName>
    <definedName name="_xlnm.Print_Area">#N/A</definedName>
    <definedName name="овкей">#N/A</definedName>
    <definedName name="олг">#N/A</definedName>
    <definedName name="олл">#N/A</definedName>
    <definedName name="оля">#N/A</definedName>
    <definedName name="ооо" localSheetId="0">#REF!</definedName>
    <definedName name="ооо">#REF!</definedName>
    <definedName name="оооо">TRUNC((oy-1)/3+1)</definedName>
    <definedName name="ОРОРО1" localSheetId="0">#REF!</definedName>
    <definedName name="ОРОРО1">#REF!</definedName>
    <definedName name="п">#N/A</definedName>
    <definedName name="пах">#N/A</definedName>
    <definedName name="ПЕНСИЯ">#N/A</definedName>
    <definedName name="печать">#N/A</definedName>
    <definedName name="пор">#N/A</definedName>
    <definedName name="пр">#N/A</definedName>
    <definedName name="ПРОГНОЗНЫЕ_ПАРАМЕТРЫ_РАСХОДОВ">#N/A</definedName>
    <definedName name="прок">#N/A</definedName>
    <definedName name="проч">TRUNC((oy-1)/3+1)</definedName>
    <definedName name="псб">#N/A</definedName>
    <definedName name="р">#N/A</definedName>
    <definedName name="рег2" localSheetId="0">#REF!</definedName>
    <definedName name="рег2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>TRUNC((oy-1)/3+1)</definedName>
    <definedName name="респ">TRUNC((oy-1)/3+1)</definedName>
    <definedName name="роопропроп">TRUNC((oy-1)/3+1)</definedName>
    <definedName name="с">#N/A</definedName>
    <definedName name="с52">#N/A</definedName>
    <definedName name="свод" localSheetId="0">#REF!,#REF!,#REF!</definedName>
    <definedName name="свод">#REF!,#REF!,#REF!</definedName>
    <definedName name="свока">#N/A</definedName>
    <definedName name="Сельхоз">#N/A</definedName>
    <definedName name="срочно">#N/A</definedName>
    <definedName name="Сртук_ДАгр">#N/A</definedName>
    <definedName name="сто">#N/A</definedName>
    <definedName name="Ташкилий_чора_тадбирлар__номи_ва_ишлаб_чиўариладиганг_маҳсулот">#N/A</definedName>
    <definedName name="тов">#N/A</definedName>
    <definedName name="тога">#N/A</definedName>
    <definedName name="тушум.">#N/A</definedName>
    <definedName name="у">#N/A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тв2" localSheetId="0">#REF!</definedName>
    <definedName name="утв2">#REF!</definedName>
    <definedName name="ф" localSheetId="0">#REF!</definedName>
    <definedName name="ф">#REF!</definedName>
    <definedName name="февраль_фактор">TRUNC((oy-1)/3+1)</definedName>
    <definedName name="ФЗСЖЧШ__ХЛЭЖШО">#N/A</definedName>
    <definedName name="фыфы" localSheetId="0">#REF!</definedName>
    <definedName name="фыфы">#REF!</definedName>
    <definedName name="фыы">TRUNC((oy-1)/3+1)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ц">#N/A</definedName>
    <definedName name="ч">#N/A</definedName>
    <definedName name="ш.ж._счетчик__сиз">#N/A</definedName>
    <definedName name="шурик">#N/A</definedName>
    <definedName name="щ">#N/A</definedName>
    <definedName name="ъ">#N/A</definedName>
    <definedName name="ы">#N/A</definedName>
    <definedName name="ыр">#N/A</definedName>
    <definedName name="ыцвуц">#N/A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ХА">#N/A</definedName>
    <definedName name="юб">#N/A</definedName>
    <definedName name="юю">#N/A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яя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44" i="1"/>
  <c r="H22" i="1"/>
  <c r="H23" i="1"/>
  <c r="F22" i="1"/>
  <c r="F23" i="1"/>
  <c r="H21" i="1"/>
  <c r="H20" i="1"/>
  <c r="H19" i="1"/>
  <c r="H18" i="1"/>
  <c r="F21" i="1"/>
  <c r="K21" i="1" s="1"/>
  <c r="F20" i="1"/>
  <c r="F19" i="1"/>
  <c r="K19" i="1" s="1"/>
  <c r="F18" i="1"/>
  <c r="K18" i="1" s="1"/>
  <c r="H17" i="1"/>
  <c r="H16" i="1"/>
  <c r="H15" i="1"/>
  <c r="H14" i="1"/>
  <c r="F17" i="1"/>
  <c r="F16" i="1"/>
  <c r="F15" i="1"/>
  <c r="F14" i="1"/>
  <c r="H7" i="1"/>
  <c r="H8" i="1"/>
  <c r="H9" i="1"/>
  <c r="H10" i="1"/>
  <c r="H11" i="1"/>
  <c r="H12" i="1"/>
  <c r="H13" i="1"/>
  <c r="F7" i="1"/>
  <c r="F8" i="1"/>
  <c r="F9" i="1"/>
  <c r="F10" i="1"/>
  <c r="F11" i="1"/>
  <c r="F12" i="1"/>
  <c r="F13" i="1"/>
  <c r="K16" i="1"/>
  <c r="E6" i="1"/>
  <c r="G6" i="1"/>
  <c r="D6" i="1"/>
  <c r="K17" i="1"/>
  <c r="K20" i="1" l="1"/>
  <c r="K23" i="1"/>
  <c r="H6" i="1"/>
  <c r="K22" i="1"/>
  <c r="K14" i="1"/>
  <c r="K10" i="1"/>
  <c r="K15" i="1"/>
  <c r="K8" i="1"/>
  <c r="K7" i="1"/>
  <c r="K13" i="1"/>
  <c r="K9" i="1"/>
  <c r="K12" i="1"/>
  <c r="K11" i="1"/>
  <c r="F6" i="1"/>
  <c r="F5" i="1"/>
  <c r="H5" i="1"/>
  <c r="K5" i="1" l="1"/>
  <c r="K6" i="1"/>
</calcChain>
</file>

<file path=xl/sharedStrings.xml><?xml version="1.0" encoding="utf-8"?>
<sst xmlns="http://schemas.openxmlformats.org/spreadsheetml/2006/main" count="56" uniqueCount="36">
  <si>
    <t>Ташқи товар айланмасининг салдоси, млн.долл.</t>
  </si>
  <si>
    <t>ўтган йилга нисбатан, % да</t>
  </si>
  <si>
    <t>Товар ва хизматлар импорти, млн.долл.</t>
  </si>
  <si>
    <t>Товар ва хизматлар экспорти, млн.долл.</t>
  </si>
  <si>
    <t>Ташқи товар айланмаси,  млн.долл.</t>
  </si>
  <si>
    <t>йиллик прогнозга нисбатан, фоизда</t>
  </si>
  <si>
    <t>амалда</t>
  </si>
  <si>
    <t>2021 йил</t>
  </si>
  <si>
    <t>2021 йил кўрсаткичи, прогноз</t>
  </si>
  <si>
    <t>Ўлчов бирлиги</t>
  </si>
  <si>
    <t>Кўрсаткичлар</t>
  </si>
  <si>
    <t>Т/р</t>
  </si>
  <si>
    <t>Гидрометеорология соҳаси бўйича кўрсатилаётган хизматлар ҳажмини ошириш</t>
  </si>
  <si>
    <t>Кузатув тармоғи станциялари ва постлар сони,
шу жумладан:</t>
  </si>
  <si>
    <t>метеорология станциялари</t>
  </si>
  <si>
    <t>қор кўчки станциялари</t>
  </si>
  <si>
    <t>авиаметеорология станциялари</t>
  </si>
  <si>
    <t>агрометеорология постлари</t>
  </si>
  <si>
    <t>гидрология постлари</t>
  </si>
  <si>
    <t>метеорологик локаторлар</t>
  </si>
  <si>
    <t>атмосфера ҳавоси ифлосланиши мониторинги пунктлари</t>
  </si>
  <si>
    <t>дона</t>
  </si>
  <si>
    <t>Автоматлаштирилган метеорологик станциялар улуши</t>
  </si>
  <si>
    <t>Автоматлаштирилган қор кўчки станциялари улуши</t>
  </si>
  <si>
    <t>Автоматлаштирилган агрометеорологик постлар улуши</t>
  </si>
  <si>
    <t>фоиз</t>
  </si>
  <si>
    <t>Автоматлаштирилган атмосфера ҳавоси ифлосланиши мониторинги пунктлари</t>
  </si>
  <si>
    <t>Шторм огоҳлантиришларнинг оқланиш даражаси</t>
  </si>
  <si>
    <t>Турли барвақтликдаги об-ҳаво прогнозларининг ишончлилиги:
суткалик</t>
  </si>
  <si>
    <t>2-3 суткага</t>
  </si>
  <si>
    <t>4-5 суткага</t>
  </si>
  <si>
    <t>Илмий даражага эга Институт илмий ходимлар улуши</t>
  </si>
  <si>
    <t>Гидрометеорология соҳасида олий маълумотли мутахассислар улуши</t>
  </si>
  <si>
    <r>
      <t>Гидрометеорология хизмати марказининг 2021 йилда тасдиқланган дастурлар, фармон ва қарорлар</t>
    </r>
    <r>
      <rPr>
        <b/>
        <sz val="14"/>
        <color rgb="FF0070C0"/>
        <rFont val="Arial"/>
        <family val="2"/>
        <charset val="204"/>
      </rPr>
      <t>да</t>
    </r>
    <r>
      <rPr>
        <b/>
        <sz val="14"/>
        <color rgb="FFFF0000"/>
        <rFont val="Arial"/>
        <family val="2"/>
        <charset val="204"/>
      </rPr>
      <t xml:space="preserve"> </t>
    </r>
    <r>
      <rPr>
        <b/>
        <sz val="14"/>
        <color rgb="FF015499"/>
        <rFont val="Arial"/>
        <family val="2"/>
        <charset val="204"/>
      </rPr>
      <t xml:space="preserve">кўрсатилган 
</t>
    </r>
    <r>
      <rPr>
        <b/>
        <sz val="14"/>
        <color rgb="FFC00000"/>
        <rFont val="Arial"/>
        <family val="2"/>
        <charset val="204"/>
      </rPr>
      <t>асосий мақсадли кўрсаткичларга эришиш</t>
    </r>
    <r>
      <rPr>
        <b/>
        <sz val="14"/>
        <color rgb="FF015499"/>
        <rFont val="Arial"/>
        <family val="2"/>
        <charset val="204"/>
      </rPr>
      <t xml:space="preserve"> ҳолати тўғрисида 
МАЪЛУМОТИ</t>
    </r>
  </si>
  <si>
    <t>млрд. 
сўм</t>
  </si>
  <si>
    <t>2021 йил 
I ярим йиллик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</si>
</sst>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color rgb="FF0070C0"/>
      <name val="Arial"/>
      <family val="2"/>
      <charset val="204"/>
    </font>
    <font>
      <b/>
      <sz val="12"/>
      <color rgb="FF015499"/>
      <name val="Arial"/>
      <family val="2"/>
      <charset val="204"/>
    </font>
    <font>
      <b/>
      <sz val="14"/>
      <color rgb="FF015499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sz val="14"/>
      <color rgb="FF0070C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1"/>
    </xf>
    <xf numFmtId="0" fontId="2" fillId="0" borderId="0" xfId="0" applyFont="1" applyFill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 indent="1"/>
    </xf>
    <xf numFmtId="3" fontId="1" fillId="0" borderId="10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165" fontId="1" fillId="0" borderId="0" xfId="0" applyNumberFormat="1" applyFont="1" applyFill="1"/>
    <xf numFmtId="0" fontId="3" fillId="0" borderId="0" xfId="0" applyFont="1" applyFill="1"/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 indent="2"/>
    </xf>
    <xf numFmtId="0" fontId="2" fillId="0" borderId="0" xfId="0" applyFont="1" applyFill="1" applyBorder="1"/>
    <xf numFmtId="0" fontId="1" fillId="0" borderId="9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vertical="center" wrapText="1" indent="1"/>
    </xf>
    <xf numFmtId="0" fontId="1" fillId="0" borderId="13" xfId="0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 indent="1"/>
    </xf>
    <xf numFmtId="0" fontId="2" fillId="0" borderId="10" xfId="0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61"/>
  <sheetViews>
    <sheetView tabSelected="1" view="pageBreakPreview" zoomScale="70" zoomScaleNormal="70" zoomScaleSheetLayoutView="70" workbookViewId="0">
      <selection activeCell="N8" sqref="N8"/>
    </sheetView>
  </sheetViews>
  <sheetFormatPr defaultColWidth="9.140625" defaultRowHeight="18" x14ac:dyDescent="0.25"/>
  <cols>
    <col min="1" max="1" width="5.85546875" style="2" customWidth="1"/>
    <col min="2" max="2" width="80.7109375" style="1" customWidth="1"/>
    <col min="3" max="3" width="15.7109375" style="1" customWidth="1"/>
    <col min="4" max="4" width="22.140625" style="2" customWidth="1"/>
    <col min="5" max="8" width="18.85546875" style="2" customWidth="1"/>
    <col min="9" max="9" width="9.140625" style="1"/>
    <col min="10" max="10" width="11.5703125" style="1" bestFit="1" customWidth="1"/>
    <col min="11" max="11" width="9.28515625" style="1" bestFit="1" customWidth="1"/>
    <col min="12" max="12" width="9.140625" style="1"/>
    <col min="13" max="13" width="9.28515625" style="1" bestFit="1" customWidth="1"/>
    <col min="14" max="16384" width="9.140625" style="1"/>
  </cols>
  <sheetData>
    <row r="1" spans="1:11" ht="15" customHeight="1" x14ac:dyDescent="0.25"/>
    <row r="2" spans="1:11" ht="56.25" customHeight="1" thickBot="1" x14ac:dyDescent="0.3">
      <c r="A2" s="54" t="s">
        <v>33</v>
      </c>
      <c r="B2" s="55"/>
      <c r="C2" s="55"/>
      <c r="D2" s="55"/>
      <c r="E2" s="55"/>
      <c r="F2" s="55"/>
      <c r="G2" s="55"/>
      <c r="H2" s="56"/>
    </row>
    <row r="3" spans="1:11" s="28" customFormat="1" ht="39" customHeight="1" x14ac:dyDescent="0.25">
      <c r="A3" s="57" t="s">
        <v>11</v>
      </c>
      <c r="B3" s="59" t="s">
        <v>10</v>
      </c>
      <c r="C3" s="61" t="s">
        <v>9</v>
      </c>
      <c r="D3" s="63" t="s">
        <v>8</v>
      </c>
      <c r="E3" s="65" t="s">
        <v>35</v>
      </c>
      <c r="F3" s="66"/>
      <c r="G3" s="65" t="s">
        <v>7</v>
      </c>
      <c r="H3" s="66"/>
    </row>
    <row r="4" spans="1:11" s="28" customFormat="1" ht="66" customHeight="1" thickBot="1" x14ac:dyDescent="0.3">
      <c r="A4" s="58"/>
      <c r="B4" s="60"/>
      <c r="C4" s="62"/>
      <c r="D4" s="64"/>
      <c r="E4" s="30" t="s">
        <v>6</v>
      </c>
      <c r="F4" s="29" t="s">
        <v>5</v>
      </c>
      <c r="G4" s="30" t="s">
        <v>6</v>
      </c>
      <c r="H4" s="29" t="s">
        <v>5</v>
      </c>
    </row>
    <row r="5" spans="1:11" ht="39" customHeight="1" x14ac:dyDescent="0.25">
      <c r="A5" s="34">
        <v>1</v>
      </c>
      <c r="B5" s="45" t="s">
        <v>12</v>
      </c>
      <c r="C5" s="46" t="s">
        <v>34</v>
      </c>
      <c r="D5" s="47">
        <v>5.2</v>
      </c>
      <c r="E5" s="48">
        <v>3</v>
      </c>
      <c r="F5" s="49">
        <f t="shared" ref="F5:F23" si="0">+E5/D5*100</f>
        <v>57.692307692307686</v>
      </c>
      <c r="G5" s="50">
        <v>5.2</v>
      </c>
      <c r="H5" s="49">
        <f t="shared" ref="H5:H23" si="1">+G5/D5*100</f>
        <v>100</v>
      </c>
      <c r="K5" s="27">
        <f t="shared" ref="K5:K23" si="2">+H5-F5</f>
        <v>42.307692307692314</v>
      </c>
    </row>
    <row r="6" spans="1:11" ht="39" customHeight="1" x14ac:dyDescent="0.25">
      <c r="A6" s="67">
        <v>2</v>
      </c>
      <c r="B6" s="45" t="s">
        <v>13</v>
      </c>
      <c r="C6" s="46" t="s">
        <v>21</v>
      </c>
      <c r="D6" s="49">
        <f>SUM(D7:D13)</f>
        <v>343</v>
      </c>
      <c r="E6" s="51">
        <f>SUM(E7:E13)</f>
        <v>325</v>
      </c>
      <c r="F6" s="49">
        <f t="shared" si="0"/>
        <v>94.75218658892129</v>
      </c>
      <c r="G6" s="51">
        <f>SUM(G7:G13)</f>
        <v>338.8</v>
      </c>
      <c r="H6" s="49">
        <f t="shared" si="1"/>
        <v>98.775510204081641</v>
      </c>
      <c r="K6" s="27">
        <f t="shared" si="2"/>
        <v>4.0233236151603506</v>
      </c>
    </row>
    <row r="7" spans="1:11" ht="25.5" customHeight="1" x14ac:dyDescent="0.25">
      <c r="A7" s="68"/>
      <c r="B7" s="26" t="s">
        <v>14</v>
      </c>
      <c r="C7" s="25" t="s">
        <v>21</v>
      </c>
      <c r="D7" s="24">
        <v>80</v>
      </c>
      <c r="E7" s="24">
        <v>75</v>
      </c>
      <c r="F7" s="23">
        <f t="shared" si="0"/>
        <v>93.75</v>
      </c>
      <c r="G7" s="24">
        <v>78</v>
      </c>
      <c r="H7" s="23">
        <f t="shared" si="1"/>
        <v>97.5</v>
      </c>
      <c r="K7" s="27">
        <f t="shared" si="2"/>
        <v>3.75</v>
      </c>
    </row>
    <row r="8" spans="1:11" ht="25.5" customHeight="1" x14ac:dyDescent="0.25">
      <c r="A8" s="68"/>
      <c r="B8" s="26" t="s">
        <v>15</v>
      </c>
      <c r="C8" s="25" t="s">
        <v>21</v>
      </c>
      <c r="D8" s="24">
        <v>6</v>
      </c>
      <c r="E8" s="24">
        <v>5</v>
      </c>
      <c r="F8" s="23">
        <f t="shared" si="0"/>
        <v>83.333333333333343</v>
      </c>
      <c r="G8" s="24">
        <v>5.4</v>
      </c>
      <c r="H8" s="23">
        <f t="shared" si="1"/>
        <v>90</v>
      </c>
      <c r="K8" s="27">
        <f t="shared" si="2"/>
        <v>6.6666666666666572</v>
      </c>
    </row>
    <row r="9" spans="1:11" ht="25.5" customHeight="1" x14ac:dyDescent="0.25">
      <c r="A9" s="68"/>
      <c r="B9" s="26" t="s">
        <v>16</v>
      </c>
      <c r="C9" s="25" t="s">
        <v>21</v>
      </c>
      <c r="D9" s="24">
        <v>13</v>
      </c>
      <c r="E9" s="24">
        <v>12</v>
      </c>
      <c r="F9" s="23">
        <f t="shared" si="0"/>
        <v>92.307692307692307</v>
      </c>
      <c r="G9" s="24">
        <v>12.4</v>
      </c>
      <c r="H9" s="23">
        <f t="shared" si="1"/>
        <v>95.384615384615387</v>
      </c>
      <c r="K9" s="27">
        <f t="shared" si="2"/>
        <v>3.0769230769230802</v>
      </c>
    </row>
    <row r="10" spans="1:11" ht="25.5" customHeight="1" x14ac:dyDescent="0.25">
      <c r="A10" s="68"/>
      <c r="B10" s="26" t="s">
        <v>17</v>
      </c>
      <c r="C10" s="25" t="s">
        <v>21</v>
      </c>
      <c r="D10" s="24">
        <v>35</v>
      </c>
      <c r="E10" s="24">
        <v>32</v>
      </c>
      <c r="F10" s="23">
        <f t="shared" si="0"/>
        <v>91.428571428571431</v>
      </c>
      <c r="G10" s="24">
        <v>35</v>
      </c>
      <c r="H10" s="23">
        <f t="shared" si="1"/>
        <v>100</v>
      </c>
      <c r="K10" s="27">
        <f t="shared" si="2"/>
        <v>8.5714285714285694</v>
      </c>
    </row>
    <row r="11" spans="1:11" ht="25.5" customHeight="1" x14ac:dyDescent="0.25">
      <c r="A11" s="68"/>
      <c r="B11" s="26" t="s">
        <v>18</v>
      </c>
      <c r="C11" s="25" t="s">
        <v>21</v>
      </c>
      <c r="D11" s="24">
        <v>137</v>
      </c>
      <c r="E11" s="24">
        <v>130</v>
      </c>
      <c r="F11" s="23">
        <f t="shared" si="0"/>
        <v>94.890510948905103</v>
      </c>
      <c r="G11" s="24">
        <v>136</v>
      </c>
      <c r="H11" s="23">
        <f t="shared" si="1"/>
        <v>99.270072992700733</v>
      </c>
      <c r="K11" s="27">
        <f t="shared" si="2"/>
        <v>4.3795620437956302</v>
      </c>
    </row>
    <row r="12" spans="1:11" ht="25.5" customHeight="1" x14ac:dyDescent="0.25">
      <c r="A12" s="68"/>
      <c r="B12" s="26" t="s">
        <v>19</v>
      </c>
      <c r="C12" s="25" t="s">
        <v>21</v>
      </c>
      <c r="D12" s="24">
        <v>5</v>
      </c>
      <c r="E12" s="24">
        <v>4</v>
      </c>
      <c r="F12" s="23">
        <f t="shared" si="0"/>
        <v>80</v>
      </c>
      <c r="G12" s="24">
        <v>5</v>
      </c>
      <c r="H12" s="23">
        <f t="shared" si="1"/>
        <v>100</v>
      </c>
      <c r="K12" s="27">
        <f t="shared" si="2"/>
        <v>20</v>
      </c>
    </row>
    <row r="13" spans="1:11" ht="25.5" customHeight="1" x14ac:dyDescent="0.25">
      <c r="A13" s="68"/>
      <c r="B13" s="26" t="s">
        <v>20</v>
      </c>
      <c r="C13" s="25" t="s">
        <v>21</v>
      </c>
      <c r="D13" s="24">
        <v>67</v>
      </c>
      <c r="E13" s="24">
        <v>67</v>
      </c>
      <c r="F13" s="23">
        <f t="shared" si="0"/>
        <v>100</v>
      </c>
      <c r="G13" s="24">
        <v>67</v>
      </c>
      <c r="H13" s="23">
        <f t="shared" si="1"/>
        <v>100</v>
      </c>
      <c r="K13" s="27">
        <f t="shared" si="2"/>
        <v>0</v>
      </c>
    </row>
    <row r="14" spans="1:11" ht="25.5" customHeight="1" x14ac:dyDescent="0.25">
      <c r="A14" s="31">
        <v>3</v>
      </c>
      <c r="B14" s="26" t="s">
        <v>22</v>
      </c>
      <c r="C14" s="25" t="s">
        <v>25</v>
      </c>
      <c r="D14" s="23">
        <v>80</v>
      </c>
      <c r="E14" s="24">
        <v>65</v>
      </c>
      <c r="F14" s="23">
        <f t="shared" si="0"/>
        <v>81.25</v>
      </c>
      <c r="G14" s="24">
        <v>78</v>
      </c>
      <c r="H14" s="23">
        <f t="shared" si="1"/>
        <v>97.5</v>
      </c>
      <c r="K14" s="27">
        <f t="shared" si="2"/>
        <v>16.25</v>
      </c>
    </row>
    <row r="15" spans="1:11" ht="25.5" customHeight="1" x14ac:dyDescent="0.25">
      <c r="A15" s="34">
        <v>4</v>
      </c>
      <c r="B15" s="26" t="s">
        <v>23</v>
      </c>
      <c r="C15" s="25" t="s">
        <v>25</v>
      </c>
      <c r="D15" s="23">
        <v>50</v>
      </c>
      <c r="E15" s="24">
        <v>35</v>
      </c>
      <c r="F15" s="23">
        <f t="shared" si="0"/>
        <v>70</v>
      </c>
      <c r="G15" s="24">
        <v>48</v>
      </c>
      <c r="H15" s="23">
        <f t="shared" si="1"/>
        <v>96</v>
      </c>
      <c r="K15" s="27">
        <f t="shared" si="2"/>
        <v>26</v>
      </c>
    </row>
    <row r="16" spans="1:11" ht="25.5" customHeight="1" x14ac:dyDescent="0.25">
      <c r="A16" s="34">
        <v>5</v>
      </c>
      <c r="B16" s="26" t="s">
        <v>24</v>
      </c>
      <c r="C16" s="25" t="s">
        <v>25</v>
      </c>
      <c r="D16" s="23">
        <v>34</v>
      </c>
      <c r="E16" s="24">
        <v>25</v>
      </c>
      <c r="F16" s="23">
        <f t="shared" si="0"/>
        <v>73.529411764705884</v>
      </c>
      <c r="G16" s="24">
        <v>34</v>
      </c>
      <c r="H16" s="23">
        <f t="shared" si="1"/>
        <v>100</v>
      </c>
      <c r="K16" s="27">
        <f t="shared" si="2"/>
        <v>26.470588235294116</v>
      </c>
    </row>
    <row r="17" spans="1:11" ht="39" customHeight="1" x14ac:dyDescent="0.25">
      <c r="A17" s="34">
        <v>6</v>
      </c>
      <c r="B17" s="26" t="s">
        <v>26</v>
      </c>
      <c r="C17" s="25" t="s">
        <v>21</v>
      </c>
      <c r="D17" s="23">
        <v>2</v>
      </c>
      <c r="E17" s="24">
        <v>1</v>
      </c>
      <c r="F17" s="23">
        <f t="shared" si="0"/>
        <v>50</v>
      </c>
      <c r="G17" s="24">
        <v>2</v>
      </c>
      <c r="H17" s="23">
        <f t="shared" si="1"/>
        <v>100</v>
      </c>
      <c r="K17" s="27">
        <f t="shared" si="2"/>
        <v>50</v>
      </c>
    </row>
    <row r="18" spans="1:11" ht="25.5" customHeight="1" x14ac:dyDescent="0.25">
      <c r="A18" s="34">
        <v>7</v>
      </c>
      <c r="B18" s="26" t="s">
        <v>27</v>
      </c>
      <c r="C18" s="25" t="s">
        <v>25</v>
      </c>
      <c r="D18" s="23">
        <v>93</v>
      </c>
      <c r="E18" s="24">
        <v>90</v>
      </c>
      <c r="F18" s="23">
        <f t="shared" si="0"/>
        <v>96.774193548387103</v>
      </c>
      <c r="G18" s="24">
        <v>93</v>
      </c>
      <c r="H18" s="23">
        <f t="shared" si="1"/>
        <v>100</v>
      </c>
      <c r="K18" s="27">
        <f t="shared" si="2"/>
        <v>3.2258064516128968</v>
      </c>
    </row>
    <row r="19" spans="1:11" ht="39" customHeight="1" x14ac:dyDescent="0.25">
      <c r="A19" s="67">
        <v>8</v>
      </c>
      <c r="B19" s="26" t="s">
        <v>28</v>
      </c>
      <c r="C19" s="25" t="s">
        <v>25</v>
      </c>
      <c r="D19" s="23">
        <v>93</v>
      </c>
      <c r="E19" s="24">
        <v>90</v>
      </c>
      <c r="F19" s="23">
        <f t="shared" si="0"/>
        <v>96.774193548387103</v>
      </c>
      <c r="G19" s="24">
        <v>93</v>
      </c>
      <c r="H19" s="23">
        <f t="shared" si="1"/>
        <v>100</v>
      </c>
      <c r="K19" s="27">
        <f t="shared" si="2"/>
        <v>3.2258064516128968</v>
      </c>
    </row>
    <row r="20" spans="1:11" ht="25.5" customHeight="1" x14ac:dyDescent="0.25">
      <c r="A20" s="68"/>
      <c r="B20" s="26" t="s">
        <v>29</v>
      </c>
      <c r="C20" s="25" t="s">
        <v>25</v>
      </c>
      <c r="D20" s="23">
        <v>91</v>
      </c>
      <c r="E20" s="24">
        <v>88</v>
      </c>
      <c r="F20" s="23">
        <f t="shared" si="0"/>
        <v>96.703296703296701</v>
      </c>
      <c r="G20" s="24">
        <v>91</v>
      </c>
      <c r="H20" s="23">
        <f t="shared" si="1"/>
        <v>100</v>
      </c>
      <c r="K20" s="27">
        <f t="shared" si="2"/>
        <v>3.2967032967032992</v>
      </c>
    </row>
    <row r="21" spans="1:11" ht="25.5" customHeight="1" x14ac:dyDescent="0.25">
      <c r="A21" s="69"/>
      <c r="B21" s="26" t="s">
        <v>30</v>
      </c>
      <c r="C21" s="25" t="s">
        <v>25</v>
      </c>
      <c r="D21" s="23">
        <v>89</v>
      </c>
      <c r="E21" s="24">
        <v>87</v>
      </c>
      <c r="F21" s="23">
        <f t="shared" si="0"/>
        <v>97.752808988764045</v>
      </c>
      <c r="G21" s="24">
        <v>89</v>
      </c>
      <c r="H21" s="23">
        <f t="shared" si="1"/>
        <v>100</v>
      </c>
      <c r="K21" s="27">
        <f t="shared" si="2"/>
        <v>2.2471910112359552</v>
      </c>
    </row>
    <row r="22" spans="1:11" ht="39" customHeight="1" x14ac:dyDescent="0.25">
      <c r="A22" s="34">
        <v>9</v>
      </c>
      <c r="B22" s="26" t="s">
        <v>32</v>
      </c>
      <c r="C22" s="25" t="s">
        <v>25</v>
      </c>
      <c r="D22" s="23">
        <v>24</v>
      </c>
      <c r="E22" s="24">
        <v>20</v>
      </c>
      <c r="F22" s="23">
        <f t="shared" si="0"/>
        <v>83.333333333333343</v>
      </c>
      <c r="G22" s="24">
        <v>23.4</v>
      </c>
      <c r="H22" s="23">
        <f t="shared" si="1"/>
        <v>97.5</v>
      </c>
      <c r="K22" s="27">
        <f t="shared" si="2"/>
        <v>14.166666666666657</v>
      </c>
    </row>
    <row r="23" spans="1:11" ht="25.5" customHeight="1" thickBot="1" x14ac:dyDescent="0.3">
      <c r="A23" s="40">
        <v>10</v>
      </c>
      <c r="B23" s="41" t="s">
        <v>31</v>
      </c>
      <c r="C23" s="42" t="s">
        <v>25</v>
      </c>
      <c r="D23" s="43">
        <v>50</v>
      </c>
      <c r="E23" s="44">
        <v>45</v>
      </c>
      <c r="F23" s="43">
        <f t="shared" si="0"/>
        <v>90</v>
      </c>
      <c r="G23" s="44">
        <v>49</v>
      </c>
      <c r="H23" s="43">
        <f t="shared" si="1"/>
        <v>98</v>
      </c>
      <c r="K23" s="27">
        <f t="shared" si="2"/>
        <v>8</v>
      </c>
    </row>
    <row r="24" spans="1:11" s="17" customFormat="1" ht="36" customHeight="1" x14ac:dyDescent="0.25">
      <c r="A24" s="19"/>
      <c r="B24" s="22"/>
      <c r="C24" s="19"/>
      <c r="D24" s="21"/>
      <c r="E24" s="20"/>
      <c r="F24" s="20"/>
      <c r="G24" s="20"/>
      <c r="H24" s="20"/>
    </row>
    <row r="25" spans="1:11" s="17" customFormat="1" ht="27" customHeight="1" x14ac:dyDescent="0.25">
      <c r="A25" s="19"/>
      <c r="B25" s="19"/>
      <c r="C25" s="32"/>
      <c r="D25" s="33"/>
      <c r="E25" s="70"/>
      <c r="F25" s="70"/>
      <c r="G25" s="18"/>
      <c r="H25" s="18"/>
    </row>
    <row r="26" spans="1:11" ht="28.5" hidden="1" customHeight="1" x14ac:dyDescent="0.25">
      <c r="A26" s="52">
        <v>4</v>
      </c>
      <c r="B26" s="16" t="s">
        <v>4</v>
      </c>
      <c r="C26" s="15"/>
      <c r="D26" s="14"/>
      <c r="E26" s="14"/>
      <c r="F26" s="14"/>
      <c r="G26" s="14"/>
      <c r="H26" s="14"/>
    </row>
    <row r="27" spans="1:11" ht="28.5" hidden="1" customHeight="1" x14ac:dyDescent="0.25">
      <c r="A27" s="53"/>
      <c r="B27" s="9" t="s">
        <v>1</v>
      </c>
      <c r="C27" s="8"/>
      <c r="D27" s="7"/>
      <c r="E27" s="7"/>
      <c r="F27" s="7"/>
      <c r="G27" s="7"/>
      <c r="H27" s="7"/>
    </row>
    <row r="28" spans="1:11" ht="28.5" hidden="1" customHeight="1" x14ac:dyDescent="0.25">
      <c r="A28" s="53">
        <v>5</v>
      </c>
      <c r="B28" s="13" t="s">
        <v>3</v>
      </c>
      <c r="C28" s="12"/>
      <c r="D28" s="11"/>
      <c r="E28" s="11"/>
      <c r="F28" s="11"/>
      <c r="G28" s="11"/>
      <c r="H28" s="11"/>
    </row>
    <row r="29" spans="1:11" ht="28.5" hidden="1" customHeight="1" x14ac:dyDescent="0.25">
      <c r="A29" s="53"/>
      <c r="B29" s="9" t="s">
        <v>1</v>
      </c>
      <c r="C29" s="8"/>
      <c r="D29" s="7"/>
      <c r="E29" s="7"/>
      <c r="F29" s="7"/>
      <c r="G29" s="7"/>
      <c r="H29" s="7"/>
    </row>
    <row r="30" spans="1:11" s="10" customFormat="1" ht="28.5" hidden="1" customHeight="1" x14ac:dyDescent="0.25">
      <c r="A30" s="53">
        <v>6</v>
      </c>
      <c r="B30" s="13" t="s">
        <v>2</v>
      </c>
      <c r="C30" s="12"/>
      <c r="D30" s="11"/>
      <c r="E30" s="11"/>
      <c r="F30" s="11"/>
      <c r="G30" s="11"/>
      <c r="H30" s="11"/>
    </row>
    <row r="31" spans="1:11" ht="28.5" hidden="1" customHeight="1" x14ac:dyDescent="0.25">
      <c r="A31" s="53"/>
      <c r="B31" s="9" t="s">
        <v>1</v>
      </c>
      <c r="C31" s="8"/>
      <c r="D31" s="7"/>
      <c r="E31" s="7"/>
      <c r="F31" s="7"/>
      <c r="G31" s="7"/>
      <c r="H31" s="7"/>
    </row>
    <row r="32" spans="1:11" ht="18.75" hidden="1" thickBot="1" x14ac:dyDescent="0.3">
      <c r="A32" s="6">
        <v>7</v>
      </c>
      <c r="B32" s="5" t="s">
        <v>0</v>
      </c>
      <c r="C32" s="4"/>
      <c r="D32" s="3"/>
      <c r="E32" s="3"/>
      <c r="F32" s="3"/>
      <c r="G32" s="3"/>
      <c r="H32" s="3"/>
    </row>
    <row r="42" spans="4:7" ht="18.75" thickBot="1" x14ac:dyDescent="0.3"/>
    <row r="43" spans="4:7" ht="18.75" thickBot="1" x14ac:dyDescent="0.3">
      <c r="D43" s="35">
        <v>362</v>
      </c>
      <c r="E43" s="36">
        <v>361</v>
      </c>
      <c r="F43" s="36">
        <v>376</v>
      </c>
      <c r="G43" s="39">
        <f>(G44+G45+G46+G47+G48+G49+G50+G51)/8</f>
        <v>108.66224944113847</v>
      </c>
    </row>
    <row r="44" spans="4:7" ht="18.75" thickBot="1" x14ac:dyDescent="0.3">
      <c r="D44" s="37">
        <v>80</v>
      </c>
      <c r="E44" s="38">
        <v>80</v>
      </c>
      <c r="F44" s="38">
        <v>84</v>
      </c>
      <c r="G44" s="39">
        <f>F44/E44*100</f>
        <v>105</v>
      </c>
    </row>
    <row r="45" spans="4:7" ht="18.75" thickBot="1" x14ac:dyDescent="0.3">
      <c r="D45" s="37">
        <v>6</v>
      </c>
      <c r="E45" s="38">
        <v>6</v>
      </c>
      <c r="F45" s="38">
        <v>7</v>
      </c>
      <c r="G45" s="39">
        <f t="shared" ref="G45:G61" si="3">F45/E45*100</f>
        <v>116.66666666666667</v>
      </c>
    </row>
    <row r="46" spans="4:7" ht="18.75" thickBot="1" x14ac:dyDescent="0.3">
      <c r="D46" s="37">
        <v>13</v>
      </c>
      <c r="E46" s="38">
        <v>13</v>
      </c>
      <c r="F46" s="38">
        <v>14</v>
      </c>
      <c r="G46" s="39">
        <f t="shared" si="3"/>
        <v>107.69230769230769</v>
      </c>
    </row>
    <row r="47" spans="4:7" ht="18.75" thickBot="1" x14ac:dyDescent="0.3">
      <c r="D47" s="37">
        <v>35</v>
      </c>
      <c r="E47" s="38">
        <v>35</v>
      </c>
      <c r="F47" s="38">
        <v>37</v>
      </c>
      <c r="G47" s="39">
        <f t="shared" si="3"/>
        <v>105.71428571428572</v>
      </c>
    </row>
    <row r="48" spans="4:7" ht="18.75" thickBot="1" x14ac:dyDescent="0.3">
      <c r="D48" s="37">
        <v>136</v>
      </c>
      <c r="E48" s="38">
        <v>136</v>
      </c>
      <c r="F48" s="38">
        <v>139</v>
      </c>
      <c r="G48" s="39">
        <f t="shared" si="3"/>
        <v>102.20588235294117</v>
      </c>
    </row>
    <row r="49" spans="4:7" ht="18.75" thickBot="1" x14ac:dyDescent="0.3">
      <c r="D49" s="37">
        <v>5</v>
      </c>
      <c r="E49" s="38">
        <v>5</v>
      </c>
      <c r="F49" s="38">
        <v>6</v>
      </c>
      <c r="G49" s="39">
        <f t="shared" si="3"/>
        <v>120</v>
      </c>
    </row>
    <row r="50" spans="4:7" ht="18.75" thickBot="1" x14ac:dyDescent="0.3">
      <c r="D50" s="37">
        <v>67</v>
      </c>
      <c r="E50" s="38">
        <v>67</v>
      </c>
      <c r="F50" s="38">
        <v>68</v>
      </c>
      <c r="G50" s="39">
        <f t="shared" si="3"/>
        <v>101.49253731343283</v>
      </c>
    </row>
    <row r="51" spans="4:7" ht="18.75" thickBot="1" x14ac:dyDescent="0.3">
      <c r="D51" s="37">
        <v>19</v>
      </c>
      <c r="E51" s="38">
        <v>19</v>
      </c>
      <c r="F51" s="38">
        <v>21</v>
      </c>
      <c r="G51" s="39">
        <f t="shared" si="3"/>
        <v>110.5263157894737</v>
      </c>
    </row>
    <row r="52" spans="4:7" ht="18.75" thickBot="1" x14ac:dyDescent="0.3">
      <c r="D52" s="37">
        <v>80</v>
      </c>
      <c r="E52" s="38">
        <v>85</v>
      </c>
      <c r="F52" s="38">
        <v>91</v>
      </c>
      <c r="G52" s="39">
        <f t="shared" si="3"/>
        <v>107.05882352941177</v>
      </c>
    </row>
    <row r="53" spans="4:7" ht="18.75" thickBot="1" x14ac:dyDescent="0.3">
      <c r="D53" s="37">
        <v>38</v>
      </c>
      <c r="E53" s="38">
        <v>38</v>
      </c>
      <c r="F53" s="38">
        <v>50</v>
      </c>
      <c r="G53" s="39">
        <f t="shared" si="3"/>
        <v>131.57894736842107</v>
      </c>
    </row>
    <row r="54" spans="4:7" ht="18.75" thickBot="1" x14ac:dyDescent="0.3">
      <c r="D54" s="37">
        <v>0</v>
      </c>
      <c r="E54" s="38">
        <v>5</v>
      </c>
      <c r="F54" s="38">
        <v>11</v>
      </c>
      <c r="G54" s="39">
        <f t="shared" si="3"/>
        <v>220.00000000000003</v>
      </c>
    </row>
    <row r="55" spans="4:7" ht="18.75" thickBot="1" x14ac:dyDescent="0.3">
      <c r="D55" s="37">
        <v>6</v>
      </c>
      <c r="E55" s="38">
        <v>6</v>
      </c>
      <c r="F55" s="38">
        <v>10</v>
      </c>
      <c r="G55" s="39">
        <f t="shared" si="3"/>
        <v>166.66666666666669</v>
      </c>
    </row>
    <row r="56" spans="4:7" ht="18.75" thickBot="1" x14ac:dyDescent="0.3">
      <c r="D56" s="37">
        <v>93</v>
      </c>
      <c r="E56" s="38">
        <v>93</v>
      </c>
      <c r="F56" s="38">
        <v>93</v>
      </c>
      <c r="G56" s="39">
        <f t="shared" si="3"/>
        <v>100</v>
      </c>
    </row>
    <row r="57" spans="4:7" ht="18.75" thickBot="1" x14ac:dyDescent="0.3">
      <c r="D57" s="37">
        <v>93</v>
      </c>
      <c r="E57" s="38">
        <v>93</v>
      </c>
      <c r="F57" s="38">
        <v>93</v>
      </c>
      <c r="G57" s="39">
        <f t="shared" si="3"/>
        <v>100</v>
      </c>
    </row>
    <row r="58" spans="4:7" ht="18.75" thickBot="1" x14ac:dyDescent="0.3">
      <c r="D58" s="37">
        <v>91</v>
      </c>
      <c r="E58" s="38">
        <v>91</v>
      </c>
      <c r="F58" s="38">
        <v>91</v>
      </c>
      <c r="G58" s="39">
        <f t="shared" si="3"/>
        <v>100</v>
      </c>
    </row>
    <row r="59" spans="4:7" ht="18.75" thickBot="1" x14ac:dyDescent="0.3">
      <c r="D59" s="37">
        <v>89</v>
      </c>
      <c r="E59" s="38">
        <v>89</v>
      </c>
      <c r="F59" s="38">
        <v>89</v>
      </c>
      <c r="G59" s="39">
        <f t="shared" si="3"/>
        <v>100</v>
      </c>
    </row>
    <row r="60" spans="4:7" ht="18.75" thickBot="1" x14ac:dyDescent="0.3">
      <c r="D60" s="37">
        <v>25</v>
      </c>
      <c r="E60" s="38">
        <v>25</v>
      </c>
      <c r="F60" s="38">
        <v>27</v>
      </c>
      <c r="G60" s="39">
        <f t="shared" si="3"/>
        <v>108</v>
      </c>
    </row>
    <row r="61" spans="4:7" ht="18.75" thickBot="1" x14ac:dyDescent="0.3">
      <c r="D61" s="37">
        <v>53</v>
      </c>
      <c r="E61" s="38">
        <v>55</v>
      </c>
      <c r="F61" s="38">
        <v>56</v>
      </c>
      <c r="G61" s="39">
        <f t="shared" si="3"/>
        <v>101.81818181818181</v>
      </c>
    </row>
  </sheetData>
  <mergeCells count="13">
    <mergeCell ref="A26:A27"/>
    <mergeCell ref="A28:A29"/>
    <mergeCell ref="A30:A31"/>
    <mergeCell ref="A2:H2"/>
    <mergeCell ref="A3:A4"/>
    <mergeCell ref="B3:B4"/>
    <mergeCell ref="C3:C4"/>
    <mergeCell ref="D3:D4"/>
    <mergeCell ref="E3:F3"/>
    <mergeCell ref="G3:H3"/>
    <mergeCell ref="A6:A13"/>
    <mergeCell ref="A19:A21"/>
    <mergeCell ref="E25:F25"/>
  </mergeCells>
  <printOptions horizontalCentered="1"/>
  <pageMargins left="0.23622047244094491" right="0.23622047244094491" top="0.55118110236220474" bottom="0.23622047244094491" header="0.23622047244094491" footer="0"/>
  <pageSetup paperSize="152" scale="70" fitToHeight="10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Кадастр</vt:lpstr>
      <vt:lpstr>Кадастр!Заголовки_для_печати</vt:lpstr>
      <vt:lpstr>Кадастр!Область_печати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Шукуров Худойберди Пулатович</dc:creator>
  <cp:lastModifiedBy>Пользователь</cp:lastModifiedBy>
  <cp:lastPrinted>2022-02-17T05:03:18Z</cp:lastPrinted>
  <dcterms:created xsi:type="dcterms:W3CDTF">2021-12-21T08:00:50Z</dcterms:created>
  <dcterms:modified xsi:type="dcterms:W3CDTF">2022-02-22T16:55:47Z</dcterms:modified>
</cp:coreProperties>
</file>