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отчёт по смете расходов" sheetId="4" r:id="rId1"/>
  </sheets>
  <definedNames>
    <definedName name="_xlnm.Print_Area" localSheetId="0">'отчёт по смете расходов'!$A$1:$I$31</definedName>
  </definedNames>
  <calcPr calcId="145621"/>
</workbook>
</file>

<file path=xl/calcChain.xml><?xml version="1.0" encoding="utf-8"?>
<calcChain xmlns="http://schemas.openxmlformats.org/spreadsheetml/2006/main">
  <c r="G30" i="4" l="1"/>
  <c r="F30" i="4"/>
  <c r="C30" i="4"/>
  <c r="G29" i="4"/>
  <c r="F29" i="4"/>
  <c r="C29" i="4"/>
  <c r="G28" i="4"/>
  <c r="F28" i="4"/>
  <c r="C28" i="4"/>
  <c r="C27" i="4"/>
  <c r="C26" i="4"/>
  <c r="C25" i="4"/>
  <c r="G24" i="4"/>
  <c r="F24" i="4"/>
  <c r="C24" i="4"/>
  <c r="G23" i="4"/>
  <c r="F23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I31" i="4" l="1"/>
  <c r="H31" i="4"/>
  <c r="G31" i="4"/>
  <c r="F31" i="4"/>
  <c r="E31" i="4"/>
  <c r="D31" i="4"/>
  <c r="C31" i="4"/>
</calcChain>
</file>

<file path=xl/sharedStrings.xml><?xml version="1.0" encoding="utf-8"?>
<sst xmlns="http://schemas.openxmlformats.org/spreadsheetml/2006/main" count="39" uniqueCount="34">
  <si>
    <t>№ п/п</t>
  </si>
  <si>
    <t xml:space="preserve">Наименование бюджетных подведомственных организаций </t>
  </si>
  <si>
    <t xml:space="preserve">Республика Каракалпакстан управление по гидрометеорологии </t>
  </si>
  <si>
    <t xml:space="preserve">Андижанское областное управление  гидрометеорологии  </t>
  </si>
  <si>
    <t xml:space="preserve">Бухарское областное управление  гидрометеорологии </t>
  </si>
  <si>
    <t>Джизакское областное управление  гидрометеорологии</t>
  </si>
  <si>
    <t xml:space="preserve">Кашкадарьинское областное управление  гидрометеорологии </t>
  </si>
  <si>
    <t xml:space="preserve">Навоийское областное управление  гидрометеорологии </t>
  </si>
  <si>
    <t>Наманганское областное управление  гидрометеорологии</t>
  </si>
  <si>
    <t>Самаркандское областное управление  гидрометеорологии</t>
  </si>
  <si>
    <t>Сурхандарьинское областное управление  гидрометеорологии</t>
  </si>
  <si>
    <t>Сырдарьинское областное управление  гидрометеорологии</t>
  </si>
  <si>
    <t xml:space="preserve">Ташкентское  областное управление  гидрометеорологии </t>
  </si>
  <si>
    <t>Ферганское областное управление  гидрометеорологии</t>
  </si>
  <si>
    <t>Хорезмское областное управление  гидрометеорологии</t>
  </si>
  <si>
    <t xml:space="preserve">"Центральный аппарат"  Центра Гидрометеорологической службы Республики Узбекистан </t>
  </si>
  <si>
    <t>Центр Гидрометеорологической службы Республики Узбекистан "Центрально-управленческий персонал"</t>
  </si>
  <si>
    <t>Центр Гидрометеорологической службы Республики Узбекистан "Программа Развития"</t>
  </si>
  <si>
    <t>Капитальные вложения на проектирование, строительство (реконструкцию) и ремонт объектов</t>
  </si>
  <si>
    <t xml:space="preserve">Центр Гидрометеорологической службы Республики Узбекистан "Членские взносы Республики Узбекистан в международные организации" </t>
  </si>
  <si>
    <t>Научно-исследовательский гидрометеорологический институт</t>
  </si>
  <si>
    <t>Ташкентский гидрометеорологический техникум</t>
  </si>
  <si>
    <t>Всего по Узгидромету</t>
  </si>
  <si>
    <t>Заработная плата и приравненные к ней платежи</t>
  </si>
  <si>
    <t>Прочие текущие расходы</t>
  </si>
  <si>
    <t>запланировано</t>
  </si>
  <si>
    <t>израсходовано</t>
  </si>
  <si>
    <t xml:space="preserve">ИНФОРМАЦИЯ </t>
  </si>
  <si>
    <t>(тыс. сум)</t>
  </si>
  <si>
    <t xml:space="preserve">Всего   </t>
  </si>
  <si>
    <t>из них:</t>
  </si>
  <si>
    <t>Сумма денежных средств, выделенных из бюджета за отчетный период</t>
  </si>
  <si>
    <t xml:space="preserve">ГУ "Метеоинфоком" </t>
  </si>
  <si>
    <t>о распределении бюджетных средств выделенных на  9 месяцев  2021 года по  Центру Гидрометеорологической службы                          
     Республики Узбекистан и её подведомственным организациям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</si>
</sst>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1" fillId="2" borderId="1" xfId="1" applyNumberFormat="1" applyFont="1" applyFill="1" applyBorder="1" applyAlignment="1">
      <alignment horizontal="right" vertical="center" wrapText="1"/>
    </xf>
    <xf numFmtId="165" fontId="1" fillId="2" borderId="1" xfId="1" applyNumberFormat="1" applyFont="1" applyFill="1" applyBorder="1" applyAlignment="1">
      <alignment horizontal="right" vertical="center"/>
    </xf>
    <xf numFmtId="165" fontId="4" fillId="2" borderId="1" xfId="1" applyNumberFormat="1" applyFont="1" applyFill="1" applyBorder="1" applyAlignment="1">
      <alignment horizontal="right" vertical="center" wrapText="1"/>
    </xf>
    <xf numFmtId="165" fontId="3" fillId="2" borderId="1" xfId="1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zoomScaleNormal="100" zoomScaleSheetLayoutView="100" workbookViewId="0">
      <selection activeCell="A2" sqref="A2:I2"/>
    </sheetView>
  </sheetViews>
  <sheetFormatPr defaultRowHeight="15.75" x14ac:dyDescent="0.25"/>
  <cols>
    <col min="1" max="1" width="5.140625" style="1" customWidth="1"/>
    <col min="2" max="2" width="37.28515625" style="1" customWidth="1"/>
    <col min="3" max="3" width="16.5703125" style="1" customWidth="1"/>
    <col min="4" max="4" width="16.42578125" style="1" customWidth="1"/>
    <col min="5" max="5" width="16" style="1" bestFit="1" customWidth="1"/>
    <col min="6" max="6" width="16.85546875" style="1" customWidth="1"/>
    <col min="7" max="7" width="17" style="6" customWidth="1"/>
    <col min="8" max="8" width="16.42578125" style="1" customWidth="1"/>
    <col min="9" max="9" width="16.5703125" style="1" customWidth="1"/>
    <col min="10" max="10" width="11.7109375" style="1" customWidth="1"/>
    <col min="11" max="11" width="13" style="1" customWidth="1"/>
    <col min="12" max="12" width="14" style="1" customWidth="1"/>
    <col min="13" max="13" width="15.7109375" style="1" customWidth="1"/>
    <col min="14" max="14" width="14.85546875" style="1" customWidth="1"/>
    <col min="15" max="16384" width="9.140625" style="1"/>
  </cols>
  <sheetData>
    <row r="1" spans="1:9" s="6" customFormat="1" x14ac:dyDescent="0.25">
      <c r="A1" s="20" t="s">
        <v>27</v>
      </c>
      <c r="B1" s="20"/>
      <c r="C1" s="20"/>
      <c r="D1" s="20"/>
      <c r="E1" s="20"/>
      <c r="F1" s="20"/>
      <c r="G1" s="20"/>
      <c r="H1" s="20"/>
      <c r="I1" s="20"/>
    </row>
    <row r="2" spans="1:9" s="6" customFormat="1" ht="32.25" customHeight="1" x14ac:dyDescent="0.25">
      <c r="A2" s="21" t="s">
        <v>33</v>
      </c>
      <c r="B2" s="21"/>
      <c r="C2" s="21"/>
      <c r="D2" s="21"/>
      <c r="E2" s="21"/>
      <c r="F2" s="21"/>
      <c r="G2" s="21"/>
      <c r="H2" s="21"/>
      <c r="I2" s="21"/>
    </row>
    <row r="3" spans="1:9" x14ac:dyDescent="0.25">
      <c r="A3" s="22"/>
      <c r="B3" s="22"/>
      <c r="C3" s="22"/>
      <c r="D3" s="22"/>
      <c r="E3" s="22"/>
      <c r="F3" s="22"/>
      <c r="G3" s="22"/>
      <c r="H3" s="22"/>
      <c r="I3" s="22"/>
    </row>
    <row r="4" spans="1:9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9" x14ac:dyDescent="0.25">
      <c r="A5" s="8"/>
      <c r="B5" s="8"/>
      <c r="C5" s="9"/>
      <c r="D5" s="9"/>
      <c r="E5" s="9"/>
      <c r="F5" s="9"/>
      <c r="G5" s="4"/>
      <c r="H5" s="9"/>
      <c r="I5" s="9" t="s">
        <v>28</v>
      </c>
    </row>
    <row r="6" spans="1:9" ht="15.75" customHeight="1" x14ac:dyDescent="0.25">
      <c r="A6" s="19" t="s">
        <v>0</v>
      </c>
      <c r="B6" s="19" t="s">
        <v>1</v>
      </c>
      <c r="C6" s="19" t="s">
        <v>31</v>
      </c>
      <c r="D6" s="19"/>
      <c r="E6" s="19"/>
      <c r="F6" s="19"/>
      <c r="G6" s="19"/>
      <c r="H6" s="19"/>
      <c r="I6" s="19"/>
    </row>
    <row r="7" spans="1:9" ht="15.75" customHeight="1" x14ac:dyDescent="0.25">
      <c r="A7" s="19"/>
      <c r="B7" s="19"/>
      <c r="C7" s="19" t="s">
        <v>29</v>
      </c>
      <c r="D7" s="19" t="s">
        <v>30</v>
      </c>
      <c r="E7" s="19"/>
      <c r="F7" s="19"/>
      <c r="G7" s="19"/>
      <c r="H7" s="19"/>
      <c r="I7" s="19"/>
    </row>
    <row r="8" spans="1:9" ht="106.5" customHeight="1" x14ac:dyDescent="0.25">
      <c r="A8" s="19"/>
      <c r="B8" s="19"/>
      <c r="C8" s="19"/>
      <c r="D8" s="19" t="s">
        <v>23</v>
      </c>
      <c r="E8" s="19"/>
      <c r="F8" s="19" t="s">
        <v>24</v>
      </c>
      <c r="G8" s="19"/>
      <c r="H8" s="19" t="s">
        <v>18</v>
      </c>
      <c r="I8" s="19"/>
    </row>
    <row r="9" spans="1:9" ht="33" customHeight="1" x14ac:dyDescent="0.25">
      <c r="A9" s="19"/>
      <c r="B9" s="19"/>
      <c r="C9" s="19"/>
      <c r="D9" s="13" t="s">
        <v>25</v>
      </c>
      <c r="E9" s="13" t="s">
        <v>26</v>
      </c>
      <c r="F9" s="13" t="s">
        <v>25</v>
      </c>
      <c r="G9" s="13" t="s">
        <v>26</v>
      </c>
      <c r="H9" s="13" t="s">
        <v>25</v>
      </c>
      <c r="I9" s="13" t="s">
        <v>26</v>
      </c>
    </row>
    <row r="10" spans="1:9" ht="31.5" customHeight="1" x14ac:dyDescent="0.25">
      <c r="A10" s="10">
        <v>1</v>
      </c>
      <c r="B10" s="2" t="s">
        <v>2</v>
      </c>
      <c r="C10" s="15">
        <f>D10+F10+H10</f>
        <v>110460</v>
      </c>
      <c r="D10" s="15">
        <v>0</v>
      </c>
      <c r="E10" s="15">
        <v>0</v>
      </c>
      <c r="F10" s="15">
        <v>110460</v>
      </c>
      <c r="G10" s="16">
        <v>88387.3</v>
      </c>
      <c r="H10" s="15">
        <v>0</v>
      </c>
      <c r="I10" s="15">
        <v>0</v>
      </c>
    </row>
    <row r="11" spans="1:9" ht="31.5" x14ac:dyDescent="0.25">
      <c r="A11" s="10">
        <v>2</v>
      </c>
      <c r="B11" s="2" t="s">
        <v>3</v>
      </c>
      <c r="C11" s="15">
        <f t="shared" ref="C11:C29" si="0">D11+F11+H11</f>
        <v>57440</v>
      </c>
      <c r="D11" s="15">
        <v>0</v>
      </c>
      <c r="E11" s="15">
        <v>0</v>
      </c>
      <c r="F11" s="15">
        <v>57440</v>
      </c>
      <c r="G11" s="16">
        <v>41034</v>
      </c>
      <c r="H11" s="15">
        <v>0</v>
      </c>
      <c r="I11" s="15">
        <v>0</v>
      </c>
    </row>
    <row r="12" spans="1:9" ht="31.5" x14ac:dyDescent="0.25">
      <c r="A12" s="10">
        <v>3</v>
      </c>
      <c r="B12" s="2" t="s">
        <v>4</v>
      </c>
      <c r="C12" s="15">
        <f t="shared" si="0"/>
        <v>73496</v>
      </c>
      <c r="D12" s="15">
        <v>0</v>
      </c>
      <c r="E12" s="15">
        <v>0</v>
      </c>
      <c r="F12" s="15">
        <v>73496</v>
      </c>
      <c r="G12" s="16">
        <v>48020.800000000003</v>
      </c>
      <c r="H12" s="15">
        <v>0</v>
      </c>
      <c r="I12" s="15">
        <v>0</v>
      </c>
    </row>
    <row r="13" spans="1:9" ht="31.5" x14ac:dyDescent="0.25">
      <c r="A13" s="10">
        <v>4</v>
      </c>
      <c r="B13" s="2" t="s">
        <v>5</v>
      </c>
      <c r="C13" s="15">
        <f t="shared" si="0"/>
        <v>56520</v>
      </c>
      <c r="D13" s="15">
        <v>0</v>
      </c>
      <c r="E13" s="15">
        <v>0</v>
      </c>
      <c r="F13" s="15">
        <v>56520</v>
      </c>
      <c r="G13" s="16">
        <v>17174.7</v>
      </c>
      <c r="H13" s="15">
        <v>0</v>
      </c>
      <c r="I13" s="15">
        <v>0</v>
      </c>
    </row>
    <row r="14" spans="1:9" ht="31.5" x14ac:dyDescent="0.25">
      <c r="A14" s="10">
        <v>5</v>
      </c>
      <c r="B14" s="2" t="s">
        <v>6</v>
      </c>
      <c r="C14" s="15">
        <f t="shared" si="0"/>
        <v>100253</v>
      </c>
      <c r="D14" s="15">
        <v>0</v>
      </c>
      <c r="E14" s="15">
        <v>0</v>
      </c>
      <c r="F14" s="15">
        <v>100253</v>
      </c>
      <c r="G14" s="16">
        <v>49631.6</v>
      </c>
      <c r="H14" s="15">
        <v>0</v>
      </c>
      <c r="I14" s="15">
        <v>0</v>
      </c>
    </row>
    <row r="15" spans="1:9" ht="31.5" x14ac:dyDescent="0.25">
      <c r="A15" s="10">
        <v>6</v>
      </c>
      <c r="B15" s="2" t="s">
        <v>7</v>
      </c>
      <c r="C15" s="15">
        <f t="shared" si="0"/>
        <v>190534</v>
      </c>
      <c r="D15" s="15">
        <v>0</v>
      </c>
      <c r="E15" s="15">
        <v>0</v>
      </c>
      <c r="F15" s="15">
        <v>190534</v>
      </c>
      <c r="G15" s="16">
        <v>163420</v>
      </c>
      <c r="H15" s="15">
        <v>0</v>
      </c>
      <c r="I15" s="15">
        <v>0</v>
      </c>
    </row>
    <row r="16" spans="1:9" ht="31.5" x14ac:dyDescent="0.25">
      <c r="A16" s="10">
        <v>7</v>
      </c>
      <c r="B16" s="2" t="s">
        <v>8</v>
      </c>
      <c r="C16" s="15">
        <f t="shared" si="0"/>
        <v>192209</v>
      </c>
      <c r="D16" s="15">
        <v>0</v>
      </c>
      <c r="E16" s="15">
        <v>0</v>
      </c>
      <c r="F16" s="15">
        <v>192209</v>
      </c>
      <c r="G16" s="16">
        <v>83593</v>
      </c>
      <c r="H16" s="15">
        <v>0</v>
      </c>
      <c r="I16" s="15">
        <v>0</v>
      </c>
    </row>
    <row r="17" spans="1:10" ht="31.5" x14ac:dyDescent="0.25">
      <c r="A17" s="10">
        <v>8</v>
      </c>
      <c r="B17" s="2" t="s">
        <v>9</v>
      </c>
      <c r="C17" s="15">
        <f t="shared" si="0"/>
        <v>103621</v>
      </c>
      <c r="D17" s="15">
        <v>0</v>
      </c>
      <c r="E17" s="15">
        <v>0</v>
      </c>
      <c r="F17" s="15">
        <v>103621</v>
      </c>
      <c r="G17" s="16">
        <v>73543.600000000006</v>
      </c>
      <c r="H17" s="15">
        <v>0</v>
      </c>
      <c r="I17" s="15">
        <v>0</v>
      </c>
    </row>
    <row r="18" spans="1:10" ht="31.5" x14ac:dyDescent="0.25">
      <c r="A18" s="10">
        <v>9</v>
      </c>
      <c r="B18" s="2" t="s">
        <v>10</v>
      </c>
      <c r="C18" s="15">
        <f t="shared" si="0"/>
        <v>41389</v>
      </c>
      <c r="D18" s="15">
        <v>0</v>
      </c>
      <c r="E18" s="15">
        <v>0</v>
      </c>
      <c r="F18" s="15">
        <v>41389</v>
      </c>
      <c r="G18" s="16">
        <v>24412</v>
      </c>
      <c r="H18" s="15">
        <v>0</v>
      </c>
      <c r="I18" s="15">
        <v>0</v>
      </c>
    </row>
    <row r="19" spans="1:10" ht="31.5" x14ac:dyDescent="0.25">
      <c r="A19" s="10">
        <v>10</v>
      </c>
      <c r="B19" s="2" t="s">
        <v>11</v>
      </c>
      <c r="C19" s="15">
        <f t="shared" si="0"/>
        <v>43304</v>
      </c>
      <c r="D19" s="15">
        <v>0</v>
      </c>
      <c r="E19" s="15">
        <v>0</v>
      </c>
      <c r="F19" s="15">
        <v>43304</v>
      </c>
      <c r="G19" s="16">
        <v>21320.7</v>
      </c>
      <c r="H19" s="15">
        <v>0</v>
      </c>
      <c r="I19" s="15">
        <v>0</v>
      </c>
    </row>
    <row r="20" spans="1:10" ht="31.5" x14ac:dyDescent="0.25">
      <c r="A20" s="10">
        <v>11</v>
      </c>
      <c r="B20" s="2" t="s">
        <v>12</v>
      </c>
      <c r="C20" s="15">
        <f t="shared" si="0"/>
        <v>168241</v>
      </c>
      <c r="D20" s="15">
        <v>0</v>
      </c>
      <c r="E20" s="15">
        <v>0</v>
      </c>
      <c r="F20" s="15">
        <v>168241</v>
      </c>
      <c r="G20" s="16">
        <v>95224.7</v>
      </c>
      <c r="H20" s="15">
        <v>0</v>
      </c>
      <c r="I20" s="15">
        <v>0</v>
      </c>
    </row>
    <row r="21" spans="1:10" ht="31.5" x14ac:dyDescent="0.25">
      <c r="A21" s="10">
        <v>12</v>
      </c>
      <c r="B21" s="2" t="s">
        <v>13</v>
      </c>
      <c r="C21" s="15">
        <f t="shared" si="0"/>
        <v>111672</v>
      </c>
      <c r="D21" s="15">
        <v>0</v>
      </c>
      <c r="E21" s="15">
        <v>0</v>
      </c>
      <c r="F21" s="15">
        <v>111672</v>
      </c>
      <c r="G21" s="16">
        <v>60523.5</v>
      </c>
      <c r="H21" s="15">
        <v>0</v>
      </c>
      <c r="I21" s="15">
        <v>0</v>
      </c>
    </row>
    <row r="22" spans="1:10" ht="31.5" x14ac:dyDescent="0.25">
      <c r="A22" s="10">
        <v>13</v>
      </c>
      <c r="B22" s="2" t="s">
        <v>14</v>
      </c>
      <c r="C22" s="15">
        <f t="shared" si="0"/>
        <v>81680</v>
      </c>
      <c r="D22" s="15">
        <v>0</v>
      </c>
      <c r="E22" s="15">
        <v>0</v>
      </c>
      <c r="F22" s="15">
        <v>81680</v>
      </c>
      <c r="G22" s="16">
        <v>58943.3</v>
      </c>
      <c r="H22" s="15">
        <v>0</v>
      </c>
      <c r="I22" s="15">
        <v>0</v>
      </c>
    </row>
    <row r="23" spans="1:10" ht="47.25" x14ac:dyDescent="0.25">
      <c r="A23" s="5">
        <v>14</v>
      </c>
      <c r="B23" s="11" t="s">
        <v>15</v>
      </c>
      <c r="C23" s="15">
        <f t="shared" si="0"/>
        <v>63483076</v>
      </c>
      <c r="D23" s="15">
        <v>48130300</v>
      </c>
      <c r="E23" s="15">
        <v>46572567.399999999</v>
      </c>
      <c r="F23" s="15">
        <f>11759345+3593431</f>
        <v>15352776</v>
      </c>
      <c r="G23" s="16">
        <f>11338965.4+2483206.996</f>
        <v>13822172.396</v>
      </c>
      <c r="H23" s="15">
        <v>0</v>
      </c>
      <c r="I23" s="15">
        <v>0</v>
      </c>
    </row>
    <row r="24" spans="1:10" ht="63" x14ac:dyDescent="0.25">
      <c r="A24" s="5">
        <v>15</v>
      </c>
      <c r="B24" s="11" t="s">
        <v>16</v>
      </c>
      <c r="C24" s="15">
        <f t="shared" si="0"/>
        <v>2712406</v>
      </c>
      <c r="D24" s="15">
        <v>2157325</v>
      </c>
      <c r="E24" s="15">
        <v>977834.9</v>
      </c>
      <c r="F24" s="15">
        <f>534051+21030</f>
        <v>555081</v>
      </c>
      <c r="G24" s="16">
        <f>236346.5+15814.2</f>
        <v>252160.7</v>
      </c>
      <c r="H24" s="15">
        <v>0</v>
      </c>
      <c r="I24" s="15">
        <v>0</v>
      </c>
    </row>
    <row r="25" spans="1:10" ht="47.25" x14ac:dyDescent="0.25">
      <c r="A25" s="10">
        <v>16</v>
      </c>
      <c r="B25" s="11" t="s">
        <v>17</v>
      </c>
      <c r="C25" s="15">
        <f t="shared" si="0"/>
        <v>16926800</v>
      </c>
      <c r="D25" s="15">
        <v>0</v>
      </c>
      <c r="E25" s="15">
        <v>0</v>
      </c>
      <c r="F25" s="15">
        <v>16926800</v>
      </c>
      <c r="G25" s="16">
        <v>1836331</v>
      </c>
      <c r="H25" s="15">
        <v>0</v>
      </c>
      <c r="I25" s="15">
        <v>0</v>
      </c>
    </row>
    <row r="26" spans="1:10" ht="47.25" x14ac:dyDescent="0.25">
      <c r="A26" s="10">
        <v>17</v>
      </c>
      <c r="B26" s="11" t="s">
        <v>18</v>
      </c>
      <c r="C26" s="15">
        <f t="shared" si="0"/>
        <v>11000000</v>
      </c>
      <c r="D26" s="15">
        <v>0</v>
      </c>
      <c r="E26" s="15">
        <v>0</v>
      </c>
      <c r="F26" s="15">
        <v>0</v>
      </c>
      <c r="G26" s="16">
        <v>0</v>
      </c>
      <c r="H26" s="15">
        <v>11000000</v>
      </c>
      <c r="I26" s="15">
        <v>7533613</v>
      </c>
    </row>
    <row r="27" spans="1:10" ht="78.75" x14ac:dyDescent="0.25">
      <c r="A27" s="10">
        <v>18</v>
      </c>
      <c r="B27" s="14" t="s">
        <v>19</v>
      </c>
      <c r="C27" s="15">
        <f t="shared" si="0"/>
        <v>378000</v>
      </c>
      <c r="D27" s="15">
        <v>0</v>
      </c>
      <c r="E27" s="15">
        <v>0</v>
      </c>
      <c r="F27" s="15">
        <v>378000</v>
      </c>
      <c r="G27" s="16">
        <v>359435.7</v>
      </c>
      <c r="H27" s="15">
        <v>0</v>
      </c>
      <c r="I27" s="15">
        <v>0</v>
      </c>
    </row>
    <row r="28" spans="1:10" x14ac:dyDescent="0.25">
      <c r="A28" s="10">
        <v>19</v>
      </c>
      <c r="B28" s="11" t="s">
        <v>32</v>
      </c>
      <c r="C28" s="18">
        <f t="shared" si="0"/>
        <v>4793255</v>
      </c>
      <c r="D28" s="18">
        <v>3154568</v>
      </c>
      <c r="E28" s="18">
        <v>2302054.5</v>
      </c>
      <c r="F28" s="18">
        <f>783782+854905</f>
        <v>1638687</v>
      </c>
      <c r="G28" s="18">
        <f>376102.5+416140.4</f>
        <v>792242.9</v>
      </c>
      <c r="H28" s="15">
        <v>0</v>
      </c>
      <c r="I28" s="15">
        <v>0</v>
      </c>
    </row>
    <row r="29" spans="1:10" ht="47.25" customHeight="1" x14ac:dyDescent="0.25">
      <c r="A29" s="12">
        <v>20</v>
      </c>
      <c r="B29" s="11" t="s">
        <v>20</v>
      </c>
      <c r="C29" s="18">
        <f t="shared" si="0"/>
        <v>1256064</v>
      </c>
      <c r="D29" s="18">
        <v>925943</v>
      </c>
      <c r="E29" s="18">
        <v>772982.6</v>
      </c>
      <c r="F29" s="18">
        <f>230789+99332</f>
        <v>330121</v>
      </c>
      <c r="G29" s="18">
        <f>193928.4+63264.3</f>
        <v>257192.7</v>
      </c>
      <c r="H29" s="15">
        <v>0</v>
      </c>
      <c r="I29" s="15">
        <v>0</v>
      </c>
    </row>
    <row r="30" spans="1:10" ht="46.5" customHeight="1" x14ac:dyDescent="0.25">
      <c r="A30" s="12">
        <v>21</v>
      </c>
      <c r="B30" s="11" t="s">
        <v>21</v>
      </c>
      <c r="C30" s="18">
        <f>D30+F30+H30</f>
        <v>405461</v>
      </c>
      <c r="D30" s="18">
        <v>236539</v>
      </c>
      <c r="E30" s="18">
        <v>178380.9</v>
      </c>
      <c r="F30" s="18">
        <f>58486+110436</f>
        <v>168922</v>
      </c>
      <c r="G30" s="18">
        <f>42736.2+37596.8</f>
        <v>80333</v>
      </c>
      <c r="H30" s="15">
        <v>0</v>
      </c>
      <c r="I30" s="15">
        <v>0</v>
      </c>
      <c r="J30" s="7"/>
    </row>
    <row r="31" spans="1:10" x14ac:dyDescent="0.25">
      <c r="A31" s="10"/>
      <c r="B31" s="3" t="s">
        <v>22</v>
      </c>
      <c r="C31" s="17">
        <f>SUM(C10:C30)</f>
        <v>102285881</v>
      </c>
      <c r="D31" s="17">
        <f t="shared" ref="D31:I31" si="1">SUM(D10:D30)</f>
        <v>54604675</v>
      </c>
      <c r="E31" s="17">
        <f t="shared" si="1"/>
        <v>50803820.299999997</v>
      </c>
      <c r="F31" s="17">
        <f t="shared" si="1"/>
        <v>36681206</v>
      </c>
      <c r="G31" s="17">
        <f t="shared" si="1"/>
        <v>18225097.595999997</v>
      </c>
      <c r="H31" s="17">
        <f t="shared" si="1"/>
        <v>11000000</v>
      </c>
      <c r="I31" s="17">
        <f t="shared" si="1"/>
        <v>7533613</v>
      </c>
    </row>
    <row r="32" spans="1:10" x14ac:dyDescent="0.25">
      <c r="A32" s="7"/>
      <c r="G32" s="1"/>
    </row>
    <row r="33" spans="1:7" x14ac:dyDescent="0.25">
      <c r="A33" s="7"/>
      <c r="G33" s="1"/>
    </row>
    <row r="34" spans="1:7" x14ac:dyDescent="0.25">
      <c r="G34" s="1"/>
    </row>
  </sheetData>
  <mergeCells count="12">
    <mergeCell ref="F8:G8"/>
    <mergeCell ref="H8:I8"/>
    <mergeCell ref="A1:I1"/>
    <mergeCell ref="A2:I2"/>
    <mergeCell ref="A3:I3"/>
    <mergeCell ref="A4:I4"/>
    <mergeCell ref="A6:A9"/>
    <mergeCell ref="B6:B9"/>
    <mergeCell ref="C6:I6"/>
    <mergeCell ref="C7:C9"/>
    <mergeCell ref="D7:I7"/>
    <mergeCell ref="D8:E8"/>
  </mergeCells>
  <pageMargins left="0.7" right="0.7" top="0.75" bottom="0.75" header="0.3" footer="0.3"/>
  <pageSetup paperSize="9" scale="5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отчёт по смете расходов</vt:lpstr>
      <vt:lpstr>'отчёт по смете расходов'!Область_печати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2021-10-07T09:29:58Z</dcterms:modified>
</cp:coreProperties>
</file>